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<sst xmlns="http://schemas.openxmlformats.org/spreadsheetml/2006/main" count="56" uniqueCount="43">
  <si>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    Ypsilanti Heritage Festival</t>
  </si>
  <si>
    <t xml:space="preserve">    Ann Arbor Summer Festival</t>
  </si>
  <si>
    <t xml:space="preserve">    Other</t>
  </si>
  <si>
    <t>Tigers Outing</t>
  </si>
  <si>
    <t xml:space="preserve">    MCUL GAC</t>
  </si>
  <si>
    <t xml:space="preserve">    Hike the Hill</t>
  </si>
  <si>
    <t xml:space="preserve">    Chapter Leaders Retreat</t>
  </si>
  <si>
    <t xml:space="preserve">    CUNA GAC</t>
  </si>
  <si>
    <t>Annual Meeting</t>
  </si>
  <si>
    <t>Credit Union Day Celebration</t>
  </si>
  <si>
    <t>Holiday Luncheon</t>
  </si>
  <si>
    <t xml:space="preserve">    MCUL AC&amp;E</t>
  </si>
  <si>
    <t>Flowers, Awards, Other</t>
  </si>
  <si>
    <t>Golf Outing</t>
  </si>
  <si>
    <t>Dividends/Interest</t>
  </si>
  <si>
    <t>Total Sponsorships/Contributions</t>
  </si>
  <si>
    <t>Income Items (Net)</t>
  </si>
  <si>
    <t>Expense Items (Net)</t>
  </si>
  <si>
    <t>Amusement Park Ticket Sales</t>
  </si>
  <si>
    <t>MCUL Subsidy</t>
  </si>
  <si>
    <t xml:space="preserve"> </t>
  </si>
  <si>
    <t>Budget</t>
  </si>
  <si>
    <t>Total Income</t>
  </si>
  <si>
    <t>Total Expense</t>
  </si>
  <si>
    <t>Net Income</t>
  </si>
  <si>
    <t xml:space="preserve">    Children's Miracle Network - Golf Outing</t>
  </si>
  <si>
    <t xml:space="preserve">    CURE - Golf Outing</t>
  </si>
  <si>
    <t xml:space="preserve">    Children's Miracle Network - AC&amp;E Auction</t>
  </si>
  <si>
    <t>Education Committee Events</t>
  </si>
  <si>
    <t>Actual YTD</t>
  </si>
  <si>
    <t>May 2010 - April 2011</t>
  </si>
  <si>
    <t xml:space="preserve">Total Workshops/Conferences </t>
  </si>
  <si>
    <t xml:space="preserve">    Chapter Scholarship</t>
  </si>
  <si>
    <t>Total Chapter Visibility/Community Involvement</t>
  </si>
  <si>
    <t xml:space="preserve">    Capitol Day</t>
  </si>
  <si>
    <t>May 2011 - April 2012</t>
  </si>
  <si>
    <t xml:space="preserve">    Mott Children's Hospital</t>
  </si>
  <si>
    <t>Employee Appreciation Event</t>
  </si>
  <si>
    <t>*</t>
  </si>
  <si>
    <t>* Budgeted amount includes adjustment for YTD expenses posted in May that were for events in past year</t>
  </si>
  <si>
    <t xml:space="preserve">  </t>
  </si>
  <si>
    <t>still pending pmt from</t>
  </si>
  <si>
    <t>Jackson Chapter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</si>
</sst>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43" fontId="3" fillId="0" borderId="11" xfId="0" applyNumberFormat="1" applyFont="1" applyBorder="1" applyAlignment="1">
      <alignment/>
    </xf>
    <xf numFmtId="43" fontId="0" fillId="0" borderId="0" xfId="0" applyNumberFormat="1" applyFont="1" applyAlignment="1">
      <alignment horizontal="right"/>
    </xf>
    <xf numFmtId="43" fontId="1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right"/>
    </xf>
    <xf numFmtId="43" fontId="0" fillId="0" borderId="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tabSelected="1" view="pageLayout" workbookViewId="0" topLeftCell="A1">
      <selection activeCell="B22" sqref="B22"/>
    </sheetView>
  </sheetViews>
  <sheetFormatPr defaultColWidth="9.140625" defaultRowHeight="12.75"/>
  <cols>
    <col min="1" max="1" width="39.7109375" style="0" customWidth="1"/>
    <col min="2" max="2" width="20.140625" style="0" customWidth="1"/>
    <col min="3" max="3" width="3.421875" style="0" customWidth="1"/>
    <col min="4" max="4" width="18.7109375" style="0" customWidth="1"/>
    <col min="5" max="5" width="20.140625" style="0" bestFit="1" customWidth="1"/>
    <col min="6" max="6" width="3.421875" style="0" customWidth="1"/>
    <col min="7" max="7" width="18.7109375" style="0" customWidth="1"/>
    <col min="8" max="8" width="20.140625" style="0" bestFit="1" customWidth="1"/>
    <col min="9" max="9" width="3.421875" style="0" customWidth="1"/>
    <col min="10" max="10" width="3.421875" style="26" customWidth="1"/>
  </cols>
  <sheetData>
    <row r="2" spans="2:10" ht="12.75">
      <c r="B2" s="3" t="s">
        <v>35</v>
      </c>
      <c r="E2" s="3" t="s">
        <v>35</v>
      </c>
      <c r="F2" s="2"/>
      <c r="G2" s="2"/>
      <c r="H2" s="3" t="s">
        <v>30</v>
      </c>
      <c r="I2" s="3"/>
      <c r="J2" s="25"/>
    </row>
    <row r="3" spans="2:10" ht="12.75">
      <c r="B3" s="3" t="s">
        <v>29</v>
      </c>
      <c r="E3" s="3" t="s">
        <v>21</v>
      </c>
      <c r="F3" s="2"/>
      <c r="G3" s="2"/>
      <c r="H3" s="3" t="s">
        <v>29</v>
      </c>
      <c r="I3" s="3"/>
      <c r="J3" s="25"/>
    </row>
    <row r="4" spans="2:9" ht="12.75">
      <c r="B4" s="4"/>
      <c r="E4" s="3"/>
      <c r="F4" s="2"/>
      <c r="G4" s="2"/>
      <c r="H4" s="3"/>
      <c r="I4" s="3"/>
    </row>
    <row r="5" spans="1:9" ht="12.75">
      <c r="A5" s="1" t="s">
        <v>16</v>
      </c>
      <c r="B5" s="16"/>
      <c r="C5" s="1"/>
      <c r="D5" s="1"/>
      <c r="E5" s="4"/>
      <c r="F5" s="4"/>
      <c r="G5" s="4"/>
      <c r="H5" s="4"/>
      <c r="I5" s="4"/>
    </row>
    <row r="6" spans="1:9" ht="12.75">
      <c r="A6" s="1"/>
      <c r="B6" s="16"/>
      <c r="C6" s="1"/>
      <c r="D6" s="1"/>
      <c r="E6" s="4"/>
      <c r="F6" s="4"/>
      <c r="G6" s="4"/>
      <c r="H6" s="4"/>
      <c r="I6" s="4"/>
    </row>
    <row r="7" spans="1:9" ht="12.75">
      <c r="A7" s="5" t="s">
        <v>18</v>
      </c>
      <c r="B7" s="7">
        <v>8271.43</v>
      </c>
      <c r="C7" s="5"/>
      <c r="D7" s="5"/>
      <c r="E7" s="4">
        <v>5000</v>
      </c>
      <c r="F7" s="4"/>
      <c r="G7" s="4"/>
      <c r="H7" s="12">
        <v>11435.72</v>
      </c>
      <c r="I7" s="12"/>
    </row>
    <row r="8" spans="1:9" ht="12.75">
      <c r="A8" s="5" t="s">
        <v>13</v>
      </c>
      <c r="B8" s="7">
        <f>100+855+4140+4430+3240-348.43-6804.78+100+120-83.61</f>
        <v>5748.18</v>
      </c>
      <c r="C8" s="5"/>
      <c r="D8" s="5" t="s">
        <v>20</v>
      </c>
      <c r="E8" s="4">
        <v>5000</v>
      </c>
      <c r="F8" s="4" t="s">
        <v>20</v>
      </c>
      <c r="G8" s="4"/>
      <c r="H8" s="12">
        <v>7924.65</v>
      </c>
      <c r="I8" s="12"/>
    </row>
    <row r="9" spans="1:9" ht="12.75">
      <c r="A9" s="6" t="s">
        <v>14</v>
      </c>
      <c r="B9" s="12">
        <f>2.7+27.88+2.36+1.05+25.42+2.8</f>
        <v>62.209999999999994</v>
      </c>
      <c r="C9" s="6"/>
      <c r="D9" s="6"/>
      <c r="E9" s="4">
        <v>150</v>
      </c>
      <c r="F9" s="4"/>
      <c r="G9" s="4"/>
      <c r="H9" s="12">
        <v>136.96</v>
      </c>
      <c r="I9" s="12"/>
    </row>
    <row r="10" spans="1:9" ht="12.75">
      <c r="A10" s="6" t="s">
        <v>19</v>
      </c>
      <c r="B10" s="12">
        <v>355</v>
      </c>
      <c r="C10" s="6"/>
      <c r="D10" s="6"/>
      <c r="E10" s="4">
        <v>355</v>
      </c>
      <c r="F10" s="4"/>
      <c r="G10" s="4"/>
      <c r="H10" s="12">
        <v>355</v>
      </c>
      <c r="I10" s="12"/>
    </row>
    <row r="11" spans="1:10" ht="12.75">
      <c r="A11" s="8" t="s">
        <v>22</v>
      </c>
      <c r="B11" s="10">
        <f>SUM(B7:B10)</f>
        <v>14436.82</v>
      </c>
      <c r="C11" s="8"/>
      <c r="D11" s="8"/>
      <c r="E11" s="10">
        <f>SUM(E7:E10)</f>
        <v>10505</v>
      </c>
      <c r="F11" s="9"/>
      <c r="G11" s="9"/>
      <c r="H11" s="10">
        <v>19852.33</v>
      </c>
      <c r="I11" s="17"/>
      <c r="J11" s="17"/>
    </row>
    <row r="12" spans="2:9" ht="12.75">
      <c r="B12" s="4"/>
      <c r="E12" s="4"/>
      <c r="F12" s="4"/>
      <c r="G12" s="4"/>
      <c r="H12" s="4"/>
      <c r="I12" s="4"/>
    </row>
    <row r="13" spans="1:9" ht="12.75">
      <c r="A13" s="1" t="s">
        <v>17</v>
      </c>
      <c r="B13" s="16"/>
      <c r="C13" s="1"/>
      <c r="D13" s="1"/>
      <c r="E13" s="4"/>
      <c r="F13" s="4"/>
      <c r="G13" s="4"/>
      <c r="H13" s="4"/>
      <c r="I13" s="4"/>
    </row>
    <row r="14" spans="1:9" ht="12.75">
      <c r="A14" s="1"/>
      <c r="B14" s="16"/>
      <c r="C14" s="1"/>
      <c r="D14" s="1"/>
      <c r="E14" s="4"/>
      <c r="F14" s="4"/>
      <c r="G14" s="4"/>
      <c r="H14" s="4"/>
      <c r="I14" s="4"/>
    </row>
    <row r="15" spans="1:9" ht="12.75">
      <c r="A15" t="s">
        <v>25</v>
      </c>
      <c r="B15" s="4">
        <v>1450</v>
      </c>
      <c r="D15" t="s">
        <v>20</v>
      </c>
      <c r="E15" s="4">
        <v>1250</v>
      </c>
      <c r="F15" s="4" t="s">
        <v>20</v>
      </c>
      <c r="G15" s="4"/>
      <c r="H15" s="7">
        <v>1731.16</v>
      </c>
      <c r="I15" s="7"/>
    </row>
    <row r="16" spans="1:9" ht="12.75">
      <c r="A16" t="s">
        <v>26</v>
      </c>
      <c r="B16" s="4">
        <v>1450</v>
      </c>
      <c r="D16" t="s">
        <v>20</v>
      </c>
      <c r="E16" s="4">
        <v>1250</v>
      </c>
      <c r="F16" s="4" t="s">
        <v>20</v>
      </c>
      <c r="G16" s="4"/>
      <c r="H16" s="7">
        <v>1731.16</v>
      </c>
      <c r="I16" s="7"/>
    </row>
    <row r="17" spans="1:9" ht="12.75">
      <c r="A17" t="s">
        <v>27</v>
      </c>
      <c r="B17" s="4">
        <v>0</v>
      </c>
      <c r="E17" s="4">
        <v>0</v>
      </c>
      <c r="F17" s="4"/>
      <c r="G17" s="4"/>
      <c r="H17" s="7">
        <v>500</v>
      </c>
      <c r="I17" s="7"/>
    </row>
    <row r="18" spans="1:9" ht="12.75">
      <c r="A18" t="s">
        <v>36</v>
      </c>
      <c r="B18" s="4">
        <v>0</v>
      </c>
      <c r="E18" s="4">
        <v>500</v>
      </c>
      <c r="F18" s="4"/>
      <c r="G18" s="4"/>
      <c r="H18" s="7">
        <v>0</v>
      </c>
      <c r="I18" s="7"/>
    </row>
    <row r="19" spans="1:9" ht="12.75">
      <c r="A19" t="s">
        <v>0</v>
      </c>
      <c r="B19" s="4">
        <v>0</v>
      </c>
      <c r="E19" s="15">
        <v>1000</v>
      </c>
      <c r="F19" s="4"/>
      <c r="G19" s="4"/>
      <c r="H19" s="7">
        <v>2000</v>
      </c>
      <c r="I19" s="7"/>
    </row>
    <row r="20" spans="1:9" ht="12.75">
      <c r="A20" t="s">
        <v>1</v>
      </c>
      <c r="B20" s="4">
        <v>750</v>
      </c>
      <c r="E20" s="4">
        <v>600</v>
      </c>
      <c r="F20" s="4"/>
      <c r="G20" s="4"/>
      <c r="H20" s="7">
        <v>1200</v>
      </c>
      <c r="I20" s="7"/>
    </row>
    <row r="21" spans="1:10" ht="12.75">
      <c r="A21" t="s">
        <v>2</v>
      </c>
      <c r="B21" s="18">
        <f>501+500+500+500</f>
        <v>2001</v>
      </c>
      <c r="C21" s="21"/>
      <c r="D21" s="21"/>
      <c r="E21" s="18">
        <v>1000</v>
      </c>
      <c r="F21" s="22"/>
      <c r="G21" s="22"/>
      <c r="H21" s="19">
        <v>1000</v>
      </c>
      <c r="I21" s="23"/>
      <c r="J21" s="22"/>
    </row>
    <row r="22" spans="1:10" ht="12.75">
      <c r="A22" t="s">
        <v>15</v>
      </c>
      <c r="B22" s="4">
        <f>SUM(B15:B21)</f>
        <v>5651</v>
      </c>
      <c r="E22" s="4">
        <f>SUM(E15:E21)</f>
        <v>5600</v>
      </c>
      <c r="F22" s="4"/>
      <c r="G22" s="4"/>
      <c r="H22" s="7">
        <v>8162.32</v>
      </c>
      <c r="I22" s="23"/>
      <c r="J22" s="4"/>
    </row>
    <row r="23" spans="2:9" ht="12.75">
      <c r="B23" s="4">
        <v>0</v>
      </c>
      <c r="E23" s="4"/>
      <c r="F23" s="4"/>
      <c r="G23" s="4"/>
      <c r="H23" s="7"/>
      <c r="I23" s="23"/>
    </row>
    <row r="24" spans="1:9" ht="12.75">
      <c r="A24" t="s">
        <v>32</v>
      </c>
      <c r="B24" s="4">
        <f>500+500+267.96</f>
        <v>1267.96</v>
      </c>
      <c r="E24" s="4">
        <v>1300</v>
      </c>
      <c r="F24" s="4"/>
      <c r="G24" s="4"/>
      <c r="H24" s="7">
        <v>0</v>
      </c>
      <c r="I24" s="23"/>
    </row>
    <row r="25" spans="1:10" ht="12.75">
      <c r="A25" t="s">
        <v>2</v>
      </c>
      <c r="B25" s="18">
        <f>49.33+331.41</f>
        <v>380.74</v>
      </c>
      <c r="C25" s="21"/>
      <c r="D25" s="21"/>
      <c r="E25" s="18">
        <v>500</v>
      </c>
      <c r="F25" s="22"/>
      <c r="G25" s="22"/>
      <c r="H25" s="19">
        <v>102.9</v>
      </c>
      <c r="I25" s="23"/>
      <c r="J25" s="22"/>
    </row>
    <row r="26" spans="1:10" ht="12.75">
      <c r="A26" t="s">
        <v>33</v>
      </c>
      <c r="B26" s="4">
        <f>SUM(B24:B25)</f>
        <v>1648.7</v>
      </c>
      <c r="E26" s="4">
        <f>SUM(E24:E25)</f>
        <v>1800</v>
      </c>
      <c r="F26" s="4"/>
      <c r="G26" s="4"/>
      <c r="H26" s="7">
        <v>102.9</v>
      </c>
      <c r="I26" s="7"/>
      <c r="J26" s="4"/>
    </row>
    <row r="27" spans="2:9" ht="12.75">
      <c r="B27" s="4"/>
      <c r="E27" s="4"/>
      <c r="F27" s="4"/>
      <c r="G27" s="4"/>
      <c r="H27" s="4"/>
      <c r="I27" s="4"/>
    </row>
    <row r="28" spans="1:10" ht="12.75">
      <c r="A28" t="s">
        <v>4</v>
      </c>
      <c r="B28" s="4">
        <v>0</v>
      </c>
      <c r="E28" s="4">
        <v>0</v>
      </c>
      <c r="F28" s="4"/>
      <c r="G28" s="4"/>
      <c r="H28" s="13">
        <v>0</v>
      </c>
      <c r="I28" s="13"/>
      <c r="J28" s="28"/>
    </row>
    <row r="29" spans="1:10" ht="12.75">
      <c r="A29" t="s">
        <v>34</v>
      </c>
      <c r="B29" s="4">
        <v>0</v>
      </c>
      <c r="E29" s="24">
        <v>0</v>
      </c>
      <c r="F29" s="4"/>
      <c r="G29" s="4"/>
      <c r="H29" s="13">
        <v>0</v>
      </c>
      <c r="I29" s="13"/>
      <c r="J29" s="28"/>
    </row>
    <row r="30" spans="1:10" ht="12.75">
      <c r="A30" t="s">
        <v>6</v>
      </c>
      <c r="B30" s="4">
        <v>0</v>
      </c>
      <c r="E30" s="4">
        <v>0</v>
      </c>
      <c r="F30" s="4"/>
      <c r="G30" s="4"/>
      <c r="H30" s="13">
        <v>0</v>
      </c>
      <c r="I30" s="13"/>
      <c r="J30" s="28"/>
    </row>
    <row r="31" spans="1:10" ht="12.75">
      <c r="A31" t="s">
        <v>11</v>
      </c>
      <c r="B31" s="4">
        <v>0</v>
      </c>
      <c r="E31" s="4">
        <v>0</v>
      </c>
      <c r="F31" s="4"/>
      <c r="G31" s="4"/>
      <c r="H31" s="13">
        <v>0</v>
      </c>
      <c r="I31" s="13"/>
      <c r="J31" s="28"/>
    </row>
    <row r="32" spans="1:10" ht="12.75">
      <c r="A32" t="s">
        <v>5</v>
      </c>
      <c r="B32" s="4">
        <v>0</v>
      </c>
      <c r="E32" s="4">
        <v>0</v>
      </c>
      <c r="F32" s="4"/>
      <c r="G32" s="4"/>
      <c r="H32" s="13">
        <v>0</v>
      </c>
      <c r="I32" s="13"/>
      <c r="J32" s="28"/>
    </row>
    <row r="33" spans="1:10" ht="12.75">
      <c r="A33" t="s">
        <v>7</v>
      </c>
      <c r="B33" s="4">
        <f>1338.6+1769.05+1415.24</f>
        <v>4522.889999999999</v>
      </c>
      <c r="E33" s="4">
        <v>0</v>
      </c>
      <c r="F33" s="4"/>
      <c r="G33" s="4"/>
      <c r="H33" s="13">
        <v>8753.53</v>
      </c>
      <c r="I33" s="13"/>
      <c r="J33" s="28"/>
    </row>
    <row r="34" spans="1:10" ht="12.75">
      <c r="A34" t="s">
        <v>2</v>
      </c>
      <c r="B34" s="18">
        <v>0</v>
      </c>
      <c r="C34" s="21"/>
      <c r="D34" s="21"/>
      <c r="E34" s="18">
        <v>0</v>
      </c>
      <c r="F34" s="22"/>
      <c r="G34" s="22"/>
      <c r="H34" s="20">
        <v>0</v>
      </c>
      <c r="I34" s="20"/>
      <c r="J34" s="29"/>
    </row>
    <row r="35" spans="1:9" ht="12.75">
      <c r="A35" t="s">
        <v>31</v>
      </c>
      <c r="B35" s="4">
        <f>SUM(B28:B34)</f>
        <v>4522.889999999999</v>
      </c>
      <c r="E35" s="4">
        <v>5000</v>
      </c>
      <c r="F35" s="4"/>
      <c r="G35" s="4"/>
      <c r="H35" s="13">
        <v>8753.53</v>
      </c>
      <c r="I35" s="13"/>
    </row>
    <row r="36" spans="2:9" ht="12.75">
      <c r="B36" s="4"/>
      <c r="E36" s="4"/>
      <c r="F36" s="4"/>
      <c r="G36" s="4"/>
      <c r="H36" s="4"/>
      <c r="I36" s="4"/>
    </row>
    <row r="37" spans="1:10" s="5" customFormat="1" ht="12.75">
      <c r="A37" s="5" t="s">
        <v>28</v>
      </c>
      <c r="B37" s="7">
        <f>386.79-116.36+1811.58-232.72-349.28</f>
        <v>1500.0099999999998</v>
      </c>
      <c r="E37" s="7">
        <v>3582.01</v>
      </c>
      <c r="F37" s="7" t="s">
        <v>38</v>
      </c>
      <c r="G37" s="7"/>
      <c r="H37" s="12">
        <v>-990.06</v>
      </c>
      <c r="I37" s="12"/>
      <c r="J37" s="27"/>
    </row>
    <row r="38" spans="2:9" ht="12.75">
      <c r="B38" s="4"/>
      <c r="E38" s="4"/>
      <c r="F38" s="4"/>
      <c r="G38" s="4"/>
      <c r="H38" s="4" t="s">
        <v>20</v>
      </c>
      <c r="I38" s="4"/>
    </row>
    <row r="39" spans="1:9" ht="12.75">
      <c r="A39" t="s">
        <v>8</v>
      </c>
      <c r="B39" s="7">
        <f>324.64+1247.76</f>
        <v>1572.4</v>
      </c>
      <c r="E39" s="4">
        <v>1324.64</v>
      </c>
      <c r="F39" s="4" t="s">
        <v>38</v>
      </c>
      <c r="G39" s="4"/>
      <c r="H39" s="4">
        <v>192.37</v>
      </c>
      <c r="I39" s="4"/>
    </row>
    <row r="40" spans="2:9" ht="12.75">
      <c r="B40" s="4"/>
      <c r="E40" s="4"/>
      <c r="F40" s="4"/>
      <c r="G40" s="4"/>
      <c r="H40" s="4"/>
      <c r="I40" s="4"/>
    </row>
    <row r="41" spans="1:9" ht="12.75">
      <c r="A41" t="s">
        <v>9</v>
      </c>
      <c r="B41" s="7">
        <f>250+3.52+850-15-15-75-30</f>
        <v>968.52</v>
      </c>
      <c r="D41" t="s">
        <v>41</v>
      </c>
      <c r="E41" s="4">
        <v>2000</v>
      </c>
      <c r="F41" s="4"/>
      <c r="G41" s="4"/>
      <c r="H41" s="4">
        <v>1001.33</v>
      </c>
      <c r="I41" s="4"/>
    </row>
    <row r="42" spans="2:9" ht="12.75">
      <c r="B42" s="4"/>
      <c r="D42" t="s">
        <v>42</v>
      </c>
      <c r="E42" s="4"/>
      <c r="F42" s="4"/>
      <c r="G42" s="4"/>
      <c r="H42" s="4"/>
      <c r="I42" s="4"/>
    </row>
    <row r="43" spans="1:9" ht="12.75">
      <c r="A43" t="s">
        <v>10</v>
      </c>
      <c r="B43" s="7">
        <f>50-50+488</f>
        <v>488</v>
      </c>
      <c r="E43" s="4">
        <v>600</v>
      </c>
      <c r="F43" s="4"/>
      <c r="G43" s="4"/>
      <c r="H43" s="4">
        <v>428.97</v>
      </c>
      <c r="I43" s="4"/>
    </row>
    <row r="44" spans="2:9" ht="12.75">
      <c r="B44" s="4"/>
      <c r="E44" s="4"/>
      <c r="F44" s="4"/>
      <c r="G44" s="4"/>
      <c r="H44" s="4"/>
      <c r="I44" s="4"/>
    </row>
    <row r="45" spans="1:9" ht="12.75">
      <c r="A45" t="s">
        <v>3</v>
      </c>
      <c r="B45" s="7">
        <v>1150</v>
      </c>
      <c r="E45" s="13">
        <v>1150</v>
      </c>
      <c r="F45" s="4" t="s">
        <v>38</v>
      </c>
      <c r="G45" s="4"/>
      <c r="H45" s="4">
        <v>2000</v>
      </c>
      <c r="I45" s="4"/>
    </row>
    <row r="46" spans="2:9" ht="12.75">
      <c r="B46" s="7"/>
      <c r="E46" s="13"/>
      <c r="F46" s="4"/>
      <c r="G46" s="4"/>
      <c r="H46" s="4"/>
      <c r="I46" s="4"/>
    </row>
    <row r="47" spans="1:9" ht="12.75">
      <c r="A47" t="s">
        <v>37</v>
      </c>
      <c r="B47" s="7">
        <v>0</v>
      </c>
      <c r="E47" s="13">
        <v>2000</v>
      </c>
      <c r="F47" s="4"/>
      <c r="G47" s="4"/>
      <c r="H47" s="4">
        <v>0</v>
      </c>
      <c r="I47" s="4"/>
    </row>
    <row r="48" spans="2:9" ht="12.75">
      <c r="B48" s="4"/>
      <c r="E48" s="4"/>
      <c r="F48" s="4"/>
      <c r="G48" s="4"/>
      <c r="H48" s="4"/>
      <c r="I48" s="4"/>
    </row>
    <row r="49" spans="1:9" ht="12.75">
      <c r="A49" t="s">
        <v>12</v>
      </c>
      <c r="B49" s="7">
        <f>300+220+124.85+150</f>
        <v>794.85</v>
      </c>
      <c r="E49" s="4">
        <v>900</v>
      </c>
      <c r="F49" s="4"/>
      <c r="G49" s="4"/>
      <c r="H49" s="4">
        <v>52.49</v>
      </c>
      <c r="I49" s="4"/>
    </row>
    <row r="50" spans="1:9" ht="12.75">
      <c r="A50" t="s">
        <v>20</v>
      </c>
      <c r="B50" s="4"/>
      <c r="E50" s="4"/>
      <c r="F50" s="4"/>
      <c r="G50" s="4"/>
      <c r="H50" s="4"/>
      <c r="I50" s="4"/>
    </row>
    <row r="51" spans="1:10" ht="12.75">
      <c r="A51" s="11" t="s">
        <v>23</v>
      </c>
      <c r="B51" s="10">
        <f>B22+B26+B35+SUM(B37:B49)</f>
        <v>18296.370000000003</v>
      </c>
      <c r="C51" s="11"/>
      <c r="D51" s="11"/>
      <c r="E51" s="10">
        <f>E22+E26+E35+SUM(E37:E49)</f>
        <v>23956.65</v>
      </c>
      <c r="F51" s="9"/>
      <c r="G51" s="9"/>
      <c r="H51" s="10">
        <v>19703.85</v>
      </c>
      <c r="I51" s="17"/>
      <c r="J51" s="17"/>
    </row>
    <row r="52" spans="2:9" ht="12.75">
      <c r="B52" s="4"/>
      <c r="E52" s="4"/>
      <c r="F52" s="4"/>
      <c r="G52" s="4"/>
      <c r="H52" s="4"/>
      <c r="I52" s="4"/>
    </row>
    <row r="53" spans="1:10" ht="13.5" thickBot="1">
      <c r="A53" s="11" t="s">
        <v>24</v>
      </c>
      <c r="B53" s="14">
        <f>B11-B51</f>
        <v>-3859.550000000003</v>
      </c>
      <c r="C53" s="11"/>
      <c r="D53" s="11"/>
      <c r="E53" s="14">
        <f>E11-E51</f>
        <v>-13451.650000000001</v>
      </c>
      <c r="F53" s="9"/>
      <c r="G53" s="9"/>
      <c r="H53" s="14">
        <v>148.47999999999593</v>
      </c>
      <c r="I53" s="17"/>
      <c r="J53" s="17"/>
    </row>
    <row r="54" spans="5:9" ht="13.5" thickTop="1">
      <c r="E54" s="4"/>
      <c r="F54" s="4"/>
      <c r="G54" s="4"/>
      <c r="H54" s="4"/>
      <c r="I54" s="4"/>
    </row>
    <row r="55" spans="5:9" ht="12.75">
      <c r="E55" s="4"/>
      <c r="F55" s="4"/>
      <c r="G55" s="4"/>
      <c r="H55" s="4"/>
      <c r="I55" s="4"/>
    </row>
    <row r="56" spans="2:9" ht="12.75">
      <c r="B56" t="s">
        <v>39</v>
      </c>
      <c r="E56" s="4"/>
      <c r="F56" s="4"/>
      <c r="G56" s="4"/>
      <c r="H56" s="4"/>
      <c r="I56" s="4"/>
    </row>
    <row r="57" spans="2:9" ht="12.75">
      <c r="B57" t="s">
        <v>40</v>
      </c>
      <c r="E57" s="4"/>
      <c r="F57" s="4"/>
      <c r="G57" s="4"/>
      <c r="H57" s="4"/>
      <c r="I57" s="4"/>
    </row>
    <row r="58" spans="5:9" ht="12.75">
      <c r="E58" s="4"/>
      <c r="F58" s="4"/>
      <c r="G58" s="4"/>
      <c r="H58" s="4"/>
      <c r="I58" s="4"/>
    </row>
    <row r="59" spans="5:9" ht="12.75">
      <c r="E59" s="4"/>
      <c r="F59" s="4"/>
      <c r="G59" s="4"/>
      <c r="H59" s="4"/>
      <c r="I59" s="4"/>
    </row>
    <row r="60" spans="5:9" ht="12.75">
      <c r="E60" s="4"/>
      <c r="F60" s="4"/>
      <c r="G60" s="4"/>
      <c r="H60" s="4"/>
      <c r="I60" s="4"/>
    </row>
    <row r="61" spans="5:9" ht="12.75">
      <c r="E61" s="4"/>
      <c r="F61" s="4"/>
      <c r="G61" s="4"/>
      <c r="H61" s="4"/>
      <c r="I61" s="4"/>
    </row>
    <row r="62" spans="5:9" ht="12.75">
      <c r="E62" s="4"/>
      <c r="F62" s="4"/>
      <c r="G62" s="4"/>
      <c r="H62" s="4"/>
      <c r="I62" s="4"/>
    </row>
    <row r="63" spans="5:9" ht="12.75">
      <c r="E63" s="4"/>
      <c r="F63" s="4"/>
      <c r="G63" s="4"/>
      <c r="H63" s="4"/>
      <c r="I63" s="4"/>
    </row>
    <row r="64" spans="5:9" ht="12.75">
      <c r="E64" s="4"/>
      <c r="F64" s="4"/>
      <c r="G64" s="4"/>
      <c r="H64" s="4"/>
      <c r="I64" s="4"/>
    </row>
    <row r="65" spans="5:9" ht="12.75">
      <c r="E65" s="4"/>
      <c r="F65" s="4"/>
      <c r="G65" s="4"/>
      <c r="H65" s="4"/>
      <c r="I65" s="4"/>
    </row>
    <row r="66" spans="5:9" ht="12.75">
      <c r="E66" s="4"/>
      <c r="F66" s="4"/>
      <c r="G66" s="4"/>
      <c r="H66" s="4"/>
      <c r="I66" s="4"/>
    </row>
    <row r="67" spans="5:9" ht="12.75">
      <c r="E67" s="4"/>
      <c r="F67" s="4"/>
      <c r="G67" s="4"/>
      <c r="H67" s="4"/>
      <c r="I67" s="4"/>
    </row>
    <row r="68" spans="5:9" ht="12.75">
      <c r="E68" s="4"/>
      <c r="F68" s="4"/>
      <c r="G68" s="4"/>
      <c r="H68" s="4"/>
      <c r="I68" s="4"/>
    </row>
    <row r="69" spans="5:9" ht="12.75">
      <c r="E69" s="4"/>
      <c r="F69" s="4"/>
      <c r="G69" s="4"/>
      <c r="H69" s="4"/>
      <c r="I69" s="4"/>
    </row>
    <row r="70" spans="5:9" ht="12.75">
      <c r="E70" s="4"/>
      <c r="F70" s="4"/>
      <c r="G70" s="4"/>
      <c r="H70" s="4"/>
      <c r="I70" s="4"/>
    </row>
    <row r="71" spans="5:9" ht="12.75">
      <c r="E71" s="4"/>
      <c r="F71" s="4"/>
      <c r="G71" s="4"/>
      <c r="H71" s="4"/>
      <c r="I71" s="4"/>
    </row>
    <row r="72" spans="5:9" ht="12.75">
      <c r="E72" s="4"/>
      <c r="F72" s="4"/>
      <c r="G72" s="4"/>
      <c r="H72" s="4"/>
      <c r="I72" s="4"/>
    </row>
    <row r="73" spans="5:9" ht="12.75">
      <c r="E73" s="4"/>
      <c r="F73" s="4"/>
      <c r="G73" s="4"/>
      <c r="H73" s="4"/>
      <c r="I73" s="4"/>
    </row>
    <row r="74" spans="5:9" ht="12.75">
      <c r="E74" s="4"/>
      <c r="F74" s="4"/>
      <c r="G74" s="4"/>
      <c r="H74" s="4"/>
      <c r="I74" s="4"/>
    </row>
    <row r="75" spans="5:9" ht="12.75">
      <c r="E75" s="4"/>
      <c r="F75" s="4"/>
      <c r="G75" s="4"/>
      <c r="H75" s="4"/>
      <c r="I75" s="4"/>
    </row>
    <row r="76" spans="5:9" ht="12.75">
      <c r="E76" s="4"/>
      <c r="F76" s="4"/>
      <c r="G76" s="4"/>
      <c r="H76" s="4"/>
      <c r="I76" s="4"/>
    </row>
    <row r="77" spans="5:9" ht="12.75">
      <c r="E77" s="4"/>
      <c r="F77" s="4"/>
      <c r="G77" s="4"/>
      <c r="H77" s="4"/>
      <c r="I77" s="4"/>
    </row>
    <row r="78" spans="5:9" ht="12.75">
      <c r="E78" s="4"/>
      <c r="F78" s="4"/>
      <c r="G78" s="4"/>
      <c r="H78" s="4"/>
      <c r="I78" s="4"/>
    </row>
    <row r="79" spans="5:9" ht="12.75">
      <c r="E79" s="4"/>
      <c r="F79" s="4"/>
      <c r="G79" s="4"/>
      <c r="H79" s="4"/>
      <c r="I79" s="4"/>
    </row>
    <row r="80" spans="5:9" ht="12.75">
      <c r="E80" s="4"/>
      <c r="F80" s="4"/>
      <c r="G80" s="4"/>
      <c r="H80" s="4"/>
      <c r="I80" s="4"/>
    </row>
    <row r="81" spans="5:9" ht="12.75">
      <c r="E81" s="4"/>
      <c r="F81" s="4"/>
      <c r="G81" s="4"/>
      <c r="H81" s="4"/>
      <c r="I81" s="4"/>
    </row>
    <row r="82" spans="5:9" ht="12.75">
      <c r="E82" s="4"/>
      <c r="F82" s="4"/>
      <c r="G82" s="4"/>
      <c r="H82" s="4"/>
      <c r="I82" s="4"/>
    </row>
    <row r="83" spans="5:9" ht="12.75">
      <c r="E83" s="4"/>
      <c r="F83" s="4"/>
      <c r="G83" s="4"/>
      <c r="H83" s="4"/>
      <c r="I83" s="4"/>
    </row>
    <row r="84" spans="5:9" ht="12.75">
      <c r="E84" s="4"/>
      <c r="F84" s="4"/>
      <c r="G84" s="4"/>
      <c r="H84" s="4"/>
      <c r="I84" s="4"/>
    </row>
    <row r="85" spans="5:9" ht="12.75">
      <c r="E85" s="4"/>
      <c r="F85" s="4"/>
      <c r="G85" s="4"/>
      <c r="H85" s="4"/>
      <c r="I85" s="4"/>
    </row>
    <row r="86" spans="5:9" ht="12.75">
      <c r="E86" s="4"/>
      <c r="F86" s="4"/>
      <c r="G86" s="4"/>
      <c r="H86" s="4"/>
      <c r="I86" s="4"/>
    </row>
    <row r="87" spans="5:9" ht="12.75">
      <c r="E87" s="4"/>
      <c r="F87" s="4"/>
      <c r="G87" s="4"/>
      <c r="H87" s="4"/>
      <c r="I87" s="4"/>
    </row>
    <row r="88" spans="5:9" ht="12.75">
      <c r="E88" s="4"/>
      <c r="F88" s="4"/>
      <c r="G88" s="4"/>
      <c r="H88" s="4"/>
      <c r="I88" s="4"/>
    </row>
    <row r="89" spans="5:9" ht="12.75">
      <c r="E89" s="4"/>
      <c r="F89" s="4"/>
      <c r="G89" s="4"/>
      <c r="H89" s="4"/>
      <c r="I89" s="4"/>
    </row>
    <row r="90" spans="5:9" ht="12.75">
      <c r="E90" s="4"/>
      <c r="F90" s="4"/>
      <c r="G90" s="4"/>
      <c r="H90" s="4"/>
      <c r="I90" s="4"/>
    </row>
  </sheetData>
  <sheetProtection/>
  <printOptions/>
  <pageMargins left="0.75" right="0.75" top="1" bottom="0.25" header="0.5" footer="0.5"/>
  <pageSetup fitToHeight="1" fitToWidth="1" horizontalDpi="600" verticalDpi="600" orientation="landscape" scale="73" r:id="rId1"/>
  <headerFooter alignWithMargins="0">
    <oddHeader>&amp;C&amp;"Arial,Bold"&amp;12Huron Valley Chapter Budget 
May 2011 - April 2012
YTD through April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carriew</dc:creator>
  <cp:keywords/>
  <dc:description/>
  <cp:lastModifiedBy>Carrie Buss Williams</cp:lastModifiedBy>
  <cp:lastPrinted>2012-04-19T22:50:04Z</cp:lastPrinted>
  <dcterms:created xsi:type="dcterms:W3CDTF">2009-06-05T17:01:54Z</dcterms:created>
  <dcterms:modified xsi:type="dcterms:W3CDTF">2012-05-21T15:54:06Z</dcterms:modified>
  <cp:category/>
  <cp:version/>
  <cp:contentType/>
  <cp:contentStatus/>
</cp:coreProperties>
</file>